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520"/>
  </bookViews>
  <sheets>
    <sheet name="资产负债表" sheetId="1" r:id="rId1"/>
    <sheet name="国有资产变动情况表" sheetId="2" r:id="rId2"/>
  </sheets>
  <externalReferences>
    <externalReference r:id="rId3"/>
  </externalReferences>
  <definedNames>
    <definedName name="_xlnm.Print_Area" localSheetId="0">资产负债表!$A$1:$H$94</definedName>
    <definedName name="_xlnm.Print_Area" localSheetId="1">国有资产变动情况表!$A$1:$F$20</definedName>
  </definedNames>
  <calcPr calcId="144525"/>
</workbook>
</file>

<file path=xl/sharedStrings.xml><?xml version="1.0" encoding="utf-8"?>
<sst xmlns="http://schemas.openxmlformats.org/spreadsheetml/2006/main" count="123" uniqueCount="113">
  <si>
    <t>资产负债表</t>
  </si>
  <si>
    <t>编制单位：北京农职资产管理有限公司</t>
  </si>
  <si>
    <t>金额单位：元</t>
  </si>
  <si>
    <t xml:space="preserve">资 产 </t>
  </si>
  <si>
    <t>本期金额</t>
  </si>
  <si>
    <t>期初余额</t>
  </si>
  <si>
    <t>流动资产：</t>
  </si>
  <si>
    <t>货币资金</t>
  </si>
  <si>
    <t>交易性金融资产</t>
  </si>
  <si>
    <t>衍生金融资产</t>
  </si>
  <si>
    <t>应收票据及应收账款</t>
  </si>
  <si>
    <t>预付款项</t>
  </si>
  <si>
    <t>其他应收款</t>
  </si>
  <si>
    <t>存货</t>
  </si>
  <si>
    <t>持有待售资产</t>
  </si>
  <si>
    <t xml:space="preserve">一年内到期的非流动资产 </t>
  </si>
  <si>
    <t>其他流动资产</t>
  </si>
  <si>
    <t>流动资产合计</t>
  </si>
  <si>
    <t>非流动资产：</t>
  </si>
  <si>
    <t>可供出售金融资产</t>
  </si>
  <si>
    <t>持有至到期投资</t>
  </si>
  <si>
    <t>长期应收款</t>
  </si>
  <si>
    <t>长期股权投资</t>
  </si>
  <si>
    <t>投资性房地产</t>
  </si>
  <si>
    <t>固定资产</t>
  </si>
  <si>
    <t>在建工程</t>
  </si>
  <si>
    <t>生产性生物资产</t>
  </si>
  <si>
    <t>油气资产</t>
  </si>
  <si>
    <t>无形资产</t>
  </si>
  <si>
    <t>开发支出</t>
  </si>
  <si>
    <t>商誉</t>
  </si>
  <si>
    <t xml:space="preserve">长期待摊费用 </t>
  </si>
  <si>
    <t xml:space="preserve">递延所得税资产 </t>
  </si>
  <si>
    <t>其他非流动资产</t>
  </si>
  <si>
    <t>非流动资产合计</t>
  </si>
  <si>
    <t>资产总计</t>
  </si>
  <si>
    <t>资产负债表（续）</t>
  </si>
  <si>
    <t>负债和股东权益</t>
  </si>
  <si>
    <t>流动负债：</t>
  </si>
  <si>
    <t>短期借款</t>
  </si>
  <si>
    <t>以公允价值计量且其变动计入当期损益的金融负债</t>
  </si>
  <si>
    <t>衍生金融负债</t>
  </si>
  <si>
    <t>应付票据及应付账款</t>
  </si>
  <si>
    <t>预收款项</t>
  </si>
  <si>
    <t>应付职工薪酬</t>
  </si>
  <si>
    <t>应交税费</t>
  </si>
  <si>
    <t>应付股利</t>
  </si>
  <si>
    <t>其他应付款</t>
  </si>
  <si>
    <t>持有待售负债</t>
  </si>
  <si>
    <t>一年内到期的非流动负债</t>
  </si>
  <si>
    <t>其他流动负债</t>
  </si>
  <si>
    <t>流动负债合计</t>
  </si>
  <si>
    <t>非流动负债：</t>
  </si>
  <si>
    <t>长期借款</t>
  </si>
  <si>
    <t>应付债券</t>
  </si>
  <si>
    <t>其中：优先股</t>
  </si>
  <si>
    <t xml:space="preserve">  永续债</t>
  </si>
  <si>
    <t>长期应付款</t>
  </si>
  <si>
    <t>长期应付职工薪酬</t>
  </si>
  <si>
    <t>预计负债</t>
  </si>
  <si>
    <t>递延收益</t>
  </si>
  <si>
    <t>递延所得税负债</t>
  </si>
  <si>
    <t>其他非流动负债</t>
  </si>
  <si>
    <t>非流动负债合计</t>
  </si>
  <si>
    <t>负债合计</t>
  </si>
  <si>
    <t>所有者权益：</t>
  </si>
  <si>
    <t>实收资本</t>
  </si>
  <si>
    <t>其他权益工具</t>
  </si>
  <si>
    <t>资本公积</t>
  </si>
  <si>
    <t>减：库存股</t>
  </si>
  <si>
    <t>其他综合收益</t>
  </si>
  <si>
    <t>专项储备</t>
  </si>
  <si>
    <t>盈余公积</t>
  </si>
  <si>
    <t>未分配利润</t>
  </si>
  <si>
    <t>所有者权益合计</t>
  </si>
  <si>
    <t>负债和所有者权益总计</t>
  </si>
  <si>
    <t>国有资产变动情况表</t>
  </si>
  <si>
    <r>
      <rPr>
        <sz val="10"/>
        <rFont val="Arial Narrow"/>
        <charset val="134"/>
      </rPr>
      <t xml:space="preserve">                       2019</t>
    </r>
    <r>
      <rPr>
        <sz val="10"/>
        <rFont val="宋体"/>
        <charset val="134"/>
      </rPr>
      <t>年度</t>
    </r>
  </si>
  <si>
    <t>项目</t>
  </si>
  <si>
    <t>行次</t>
  </si>
  <si>
    <t>金额</t>
  </si>
  <si>
    <t>一、年初国有资本及权益总额</t>
  </si>
  <si>
    <t>三、本年国有资本及权益减少</t>
  </si>
  <si>
    <t>二、本年国有资本及权益增加</t>
  </si>
  <si>
    <t>（一）经国家专项批准核销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</si>
  <si>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（一）国家、国有单位直接或追加投资</t>
    </r>
  </si>
  <si>
    <t>（二）无偿划出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</si>
  <si>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（二）无偿划入</t>
    </r>
  </si>
  <si>
    <t>（三）资产评估减少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</si>
  <si>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（三）资产评估增加</t>
    </r>
  </si>
  <si>
    <t>（四）清产核资减少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</si>
  <si>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（四）清产核资增加</t>
    </r>
  </si>
  <si>
    <t>（五）产权界定减少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</si>
  <si>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（五）产权界定增加</t>
    </r>
  </si>
  <si>
    <t>（六）消化以前年度浅亏和挂账而减少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</si>
  <si>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（六）资本（股票）溢价</t>
    </r>
  </si>
  <si>
    <t>（七）因自然灾害等不可抗拒因素减少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</si>
  <si>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（七）接受捐赠</t>
    </r>
  </si>
  <si>
    <t>（八）因主辅分离减少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</si>
  <si>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（八）债权转股权</t>
    </r>
  </si>
  <si>
    <t>（九）企业按规定上缴利润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</si>
  <si>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（九）税收返还</t>
    </r>
  </si>
  <si>
    <t>（十）资本（股票）折价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</si>
  <si>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（十）补充流动资本</t>
    </r>
  </si>
  <si>
    <t>（十一）中央和地方政府确定的其他因素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</si>
  <si>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（十一）减值准备转回</t>
    </r>
  </si>
  <si>
    <t>（十二）经营减值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</si>
  <si>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（十二）会计调整</t>
    </r>
  </si>
  <si>
    <t>四、年末国有资本及权益总额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</si>
  <si>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（十三）中央和地方政府确定的其他因素</t>
    </r>
  </si>
  <si>
    <t>五、年末其他国有资金</t>
  </si>
  <si>
    <r>
      <rPr>
        <sz val="9"/>
        <rFont val="Arial Narrow"/>
        <charset val="134"/>
      </rPr>
      <t xml:space="preserve"> </t>
    </r>
    <r>
      <rPr>
        <sz val="9"/>
        <rFont val="新宋体"/>
        <charset val="134"/>
      </rPr>
      <t>（十四）经营积累</t>
    </r>
  </si>
  <si>
    <t>六、年末合计国有资产总量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</si>
</sst>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000000000_ "/>
    <numFmt numFmtId="178" formatCode="0.00_ "/>
  </numFmts>
  <fonts count="42">
    <font>
      <sz val="12"/>
      <name val="宋体"/>
      <charset val="134"/>
    </font>
    <font>
      <sz val="8"/>
      <name val="Arial Narrow"/>
      <charset val="134"/>
    </font>
    <font>
      <sz val="9"/>
      <name val="Arial Narrow"/>
      <charset val="134"/>
    </font>
    <font>
      <sz val="10"/>
      <name val="Arial Narrow"/>
      <charset val="134"/>
    </font>
    <font>
      <sz val="8"/>
      <name val="宋体"/>
      <charset val="134"/>
    </font>
    <font>
      <b/>
      <sz val="14"/>
      <name val="新宋体"/>
      <charset val="134"/>
    </font>
    <font>
      <sz val="10"/>
      <name val="新宋体"/>
      <charset val="134"/>
    </font>
    <font>
      <sz val="9"/>
      <name val="新宋体"/>
      <charset val="134"/>
    </font>
    <font>
      <sz val="10"/>
      <color indexed="8"/>
      <name val="Arial Narrow"/>
      <charset val="134"/>
    </font>
    <font>
      <sz val="9"/>
      <color indexed="8"/>
      <name val="Arial Narrow"/>
      <charset val="134"/>
    </font>
    <font>
      <sz val="16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Arial Narrow"/>
      <charset val="134"/>
    </font>
    <font>
      <b/>
      <sz val="16"/>
      <color indexed="8"/>
      <name val="宋体"/>
      <charset val="134"/>
      <scheme val="minor"/>
    </font>
    <font>
      <sz val="10"/>
      <color rgb="FF0000FF"/>
      <name val="Arial Narrow"/>
      <charset val="134"/>
    </font>
    <font>
      <sz val="10"/>
      <color rgb="FF0000FF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  <scheme val="minor"/>
    </font>
    <font>
      <sz val="9"/>
      <name val="宋体"/>
      <charset val="134"/>
    </font>
    <font>
      <sz val="10.5"/>
      <name val="Arial Narrow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8" fillId="22" borderId="2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4" borderId="19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39" fillId="13" borderId="22" applyNumberFormat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>
      <alignment vertical="center"/>
    </xf>
    <xf numFmtId="0" fontId="3" fillId="0" borderId="0" xfId="50" applyFont="1">
      <alignment vertical="center"/>
    </xf>
    <xf numFmtId="0" fontId="3" fillId="0" borderId="0" xfId="50" applyFont="1" applyAlignment="1">
      <alignment horizontal="center" vertical="center"/>
    </xf>
    <xf numFmtId="0" fontId="3" fillId="0" borderId="0" xfId="50" applyFont="1" applyAlignment="1">
      <alignment vertical="center" wrapText="1"/>
    </xf>
    <xf numFmtId="0" fontId="1" fillId="0" borderId="0" xfId="50" applyFont="1" applyAlignment="1">
      <alignment horizontal="center" vertical="center"/>
    </xf>
    <xf numFmtId="0" fontId="1" fillId="0" borderId="0" xfId="50" applyFont="1" applyAlignment="1">
      <alignment vertical="center" wrapText="1"/>
    </xf>
    <xf numFmtId="0" fontId="4" fillId="0" borderId="0" xfId="50" applyFont="1" applyAlignment="1">
      <alignment horizontal="right" vertical="center"/>
    </xf>
    <xf numFmtId="0" fontId="5" fillId="0" borderId="0" xfId="50" applyFont="1" applyAlignment="1">
      <alignment horizontal="center" vertical="center"/>
    </xf>
    <xf numFmtId="0" fontId="6" fillId="0" borderId="1" xfId="50" applyFont="1" applyBorder="1">
      <alignment vertical="center"/>
    </xf>
    <xf numFmtId="0" fontId="3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right" vertical="center" wrapText="1"/>
    </xf>
    <xf numFmtId="0" fontId="3" fillId="0" borderId="1" xfId="50" applyFont="1" applyBorder="1" applyAlignment="1">
      <alignment vertical="center" wrapText="1"/>
    </xf>
    <xf numFmtId="0" fontId="6" fillId="0" borderId="1" xfId="50" applyFont="1" applyBorder="1" applyAlignment="1">
      <alignment horizontal="right" vertical="center"/>
    </xf>
    <xf numFmtId="0" fontId="3" fillId="0" borderId="0" xfId="50" applyFont="1" applyAlignment="1">
      <alignment horizontal="right" vertical="center"/>
    </xf>
    <xf numFmtId="0" fontId="7" fillId="0" borderId="2" xfId="50" applyFont="1" applyBorder="1" applyAlignment="1">
      <alignment horizontal="center" vertical="center"/>
    </xf>
    <xf numFmtId="0" fontId="7" fillId="0" borderId="3" xfId="50" applyFont="1" applyBorder="1" applyAlignment="1">
      <alignment horizontal="center" vertical="center"/>
    </xf>
    <xf numFmtId="0" fontId="7" fillId="0" borderId="3" xfId="50" applyFont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/>
    </xf>
    <xf numFmtId="0" fontId="2" fillId="0" borderId="0" xfId="50" applyFont="1" applyAlignment="1">
      <alignment horizontal="right" vertical="center"/>
    </xf>
    <xf numFmtId="0" fontId="7" fillId="0" borderId="2" xfId="50" applyFont="1" applyBorder="1">
      <alignment vertical="center"/>
    </xf>
    <xf numFmtId="0" fontId="2" fillId="0" borderId="3" xfId="50" applyFont="1" applyBorder="1" applyAlignment="1">
      <alignment horizontal="center" vertical="center"/>
    </xf>
    <xf numFmtId="43" fontId="2" fillId="0" borderId="3" xfId="8" applyFont="1" applyBorder="1" applyAlignment="1">
      <alignment horizontal="right" vertical="center"/>
    </xf>
    <xf numFmtId="0" fontId="7" fillId="0" borderId="3" xfId="50" applyFont="1" applyBorder="1" applyAlignment="1">
      <alignment vertical="center" wrapText="1"/>
    </xf>
    <xf numFmtId="43" fontId="2" fillId="0" borderId="4" xfId="50" applyNumberFormat="1" applyFont="1" applyBorder="1" applyAlignment="1">
      <alignment horizontal="right" vertical="center"/>
    </xf>
    <xf numFmtId="10" fontId="2" fillId="0" borderId="0" xfId="13" applyNumberFormat="1" applyFont="1">
      <alignment vertical="center"/>
    </xf>
    <xf numFmtId="0" fontId="7" fillId="0" borderId="5" xfId="50" applyFont="1" applyBorder="1">
      <alignment vertical="center"/>
    </xf>
    <xf numFmtId="0" fontId="2" fillId="0" borderId="6" xfId="50" applyFont="1" applyBorder="1" applyAlignment="1">
      <alignment horizontal="center" vertical="center"/>
    </xf>
    <xf numFmtId="43" fontId="2" fillId="0" borderId="6" xfId="8" applyFont="1" applyBorder="1" applyAlignment="1">
      <alignment horizontal="right" vertical="center"/>
    </xf>
    <xf numFmtId="0" fontId="7" fillId="0" borderId="6" xfId="50" applyFont="1" applyBorder="1" applyAlignment="1">
      <alignment vertical="center" wrapText="1"/>
    </xf>
    <xf numFmtId="43" fontId="2" fillId="0" borderId="7" xfId="50" applyNumberFormat="1" applyFont="1" applyBorder="1" applyAlignment="1">
      <alignment horizontal="right" vertical="center"/>
    </xf>
    <xf numFmtId="0" fontId="2" fillId="0" borderId="5" xfId="50" applyFont="1" applyBorder="1">
      <alignment vertical="center"/>
    </xf>
    <xf numFmtId="43" fontId="2" fillId="0" borderId="0" xfId="50" applyNumberFormat="1" applyFont="1">
      <alignment vertical="center"/>
    </xf>
    <xf numFmtId="0" fontId="2" fillId="0" borderId="8" xfId="50" applyFont="1" applyBorder="1">
      <alignment vertical="center"/>
    </xf>
    <xf numFmtId="0" fontId="2" fillId="0" borderId="9" xfId="50" applyFont="1" applyBorder="1" applyAlignment="1">
      <alignment horizontal="center" vertical="center"/>
    </xf>
    <xf numFmtId="43" fontId="2" fillId="0" borderId="9" xfId="8" applyFont="1" applyBorder="1" applyAlignment="1">
      <alignment horizontal="right" vertical="center"/>
    </xf>
    <xf numFmtId="0" fontId="7" fillId="0" borderId="9" xfId="50" applyFont="1" applyBorder="1" applyAlignment="1">
      <alignment vertical="center" wrapText="1"/>
    </xf>
    <xf numFmtId="43" fontId="2" fillId="0" borderId="10" xfId="50" applyNumberFormat="1" applyFont="1" applyBorder="1" applyAlignment="1">
      <alignment horizontal="right" vertical="center"/>
    </xf>
    <xf numFmtId="43" fontId="2" fillId="0" borderId="0" xfId="13" applyNumberFormat="1" applyFont="1">
      <alignment vertical="center"/>
    </xf>
    <xf numFmtId="43" fontId="3" fillId="0" borderId="0" xfId="50" applyNumberFormat="1" applyFont="1" applyAlignment="1">
      <alignment horizontal="right" vertical="center"/>
    </xf>
    <xf numFmtId="0" fontId="6" fillId="0" borderId="0" xfId="50" applyFont="1" applyAlignment="1">
      <alignment vertical="center" wrapText="1"/>
    </xf>
    <xf numFmtId="0" fontId="8" fillId="0" borderId="0" xfId="50" applyFont="1" applyAlignment="1">
      <alignment horizontal="right" vertical="center"/>
    </xf>
    <xf numFmtId="0" fontId="9" fillId="0" borderId="0" xfId="5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176" fontId="8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3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8" fillId="0" borderId="0" xfId="8" applyNumberFormat="1" applyFont="1">
      <alignment vertical="center"/>
    </xf>
    <xf numFmtId="43" fontId="8" fillId="0" borderId="0" xfId="8" applyFont="1">
      <alignment vertical="center"/>
    </xf>
    <xf numFmtId="176" fontId="3" fillId="0" borderId="0" xfId="8" applyNumberFormat="1" applyFont="1">
      <alignment vertical="center"/>
    </xf>
    <xf numFmtId="0" fontId="18" fillId="0" borderId="0" xfId="0" applyFont="1">
      <alignment vertical="center"/>
    </xf>
    <xf numFmtId="176" fontId="8" fillId="0" borderId="12" xfId="8" applyNumberFormat="1" applyFont="1" applyBorder="1">
      <alignment vertical="center"/>
    </xf>
    <xf numFmtId="176" fontId="8" fillId="0" borderId="13" xfId="8" applyNumberFormat="1" applyFont="1" applyBorder="1">
      <alignment vertical="center"/>
    </xf>
    <xf numFmtId="0" fontId="12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>
      <alignment vertical="center"/>
    </xf>
    <xf numFmtId="31" fontId="16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6" fontId="3" fillId="0" borderId="0" xfId="8" applyNumberFormat="1" applyFont="1" applyAlignment="1">
      <alignment horizontal="right" vertical="center"/>
    </xf>
    <xf numFmtId="43" fontId="8" fillId="0" borderId="0" xfId="0" applyNumberFormat="1" applyFont="1">
      <alignment vertical="center"/>
    </xf>
    <xf numFmtId="4" fontId="19" fillId="0" borderId="0" xfId="0" applyNumberFormat="1" applyFont="1">
      <alignment vertical="center"/>
    </xf>
    <xf numFmtId="4" fontId="20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4" fontId="2" fillId="0" borderId="0" xfId="0" applyNumberFormat="1" applyFont="1" applyAlignment="1">
      <alignment horizontal="right" vertical="center" wrapText="1"/>
    </xf>
    <xf numFmtId="4" fontId="3" fillId="0" borderId="0" xfId="8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178" fontId="12" fillId="0" borderId="0" xfId="0" applyNumberFormat="1" applyFont="1" applyAlignment="1">
      <alignment horizontal="left" vertical="center" indent="2"/>
    </xf>
    <xf numFmtId="43" fontId="3" fillId="0" borderId="12" xfId="8" applyFont="1" applyBorder="1">
      <alignment vertical="center"/>
    </xf>
    <xf numFmtId="43" fontId="8" fillId="0" borderId="13" xfId="8" applyFont="1" applyBorder="1">
      <alignment vertical="center"/>
    </xf>
    <xf numFmtId="176" fontId="3" fillId="0" borderId="0" xfId="0" applyNumberFormat="1" applyFont="1">
      <alignment vertical="center"/>
    </xf>
    <xf numFmtId="43" fontId="21" fillId="0" borderId="0" xfId="8" applyFont="1">
      <alignment vertical="center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10" fontId="8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76;&#25991;&#25253;&#21578;\21&#21271;&#20140;&#20892;&#32844;&#36164;&#20135;&#31649;&#29702;&#26377;&#38480;&#20844;&#21496;\&#20892;&#32844;\&#24076;&#25991;&#23457;&#23383;&#65288;2018&#65289;&#31532;0162&#21495;%20&#21271;&#20140;&#20892;&#32844;&#36164;&#20135;&#31649;&#29702;&#26377;&#38480;&#20844;&#21496;&#8212;&#21512;&#24182;2017&#24180;&#24230;&#23457;&#35745;&#25253;&#21578;&#65288;&#26368;&#32456;&#29256;&#65289;%20&#21608;&#25996;\&#20892;&#32844;&#36164;&#20135;&#20844;&#21496;&#8212;&#21512;&#24182;2017&#3846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"/>
      <sheetName val="现金流量表"/>
      <sheetName val="所有者权益变动表"/>
      <sheetName val="国有资产变动情况表"/>
    </sheetNames>
    <sheetDataSet>
      <sheetData sheetId="0" refreshError="1">
        <row r="3">
          <cell r="A3" t="str">
            <v>编制单位：北京农职资产管理有限公司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6"/>
  <sheetViews>
    <sheetView showZeros="0" tabSelected="1" view="pageBreakPreview" zoomScaleNormal="100" zoomScaleSheetLayoutView="100" topLeftCell="A37" workbookViewId="0">
      <selection activeCell="H45" sqref="H45"/>
    </sheetView>
  </sheetViews>
  <sheetFormatPr defaultColWidth="9" defaultRowHeight="15.75"/>
  <cols>
    <col min="1" max="1" width="1.75" style="45" customWidth="1"/>
    <col min="2" max="2" width="37" style="45" customWidth="1"/>
    <col min="3" max="3" width="1.33333333333333" style="48" customWidth="1"/>
    <col min="4" max="4" width="9.66666666666667" style="47" customWidth="1"/>
    <col min="5" max="5" width="1.33333333333333" style="47" customWidth="1"/>
    <col min="6" max="6" width="16.3333333333333" style="49" customWidth="1"/>
    <col min="7" max="7" width="1.33333333333333" style="49" customWidth="1"/>
    <col min="8" max="8" width="17.75" style="49" customWidth="1"/>
    <col min="9" max="9" width="10.5" style="48" customWidth="1"/>
    <col min="10" max="10" width="13.9166666666667" style="48" customWidth="1"/>
    <col min="11" max="11" width="12.5833333333333" style="48" customWidth="1"/>
    <col min="12" max="16384" width="9" style="48"/>
  </cols>
  <sheetData>
    <row r="1" s="44" customFormat="1" ht="25.9" customHeight="1" spans="1:8">
      <c r="A1" s="50" t="s">
        <v>0</v>
      </c>
      <c r="B1" s="50"/>
      <c r="C1" s="50"/>
      <c r="D1" s="50"/>
      <c r="E1" s="50"/>
      <c r="F1" s="50"/>
      <c r="G1" s="50"/>
      <c r="H1" s="50"/>
    </row>
    <row r="2" s="45" customFormat="1" ht="18" customHeight="1" spans="1:8">
      <c r="A2" s="51">
        <v>43830</v>
      </c>
      <c r="B2" s="52"/>
      <c r="C2" s="52"/>
      <c r="D2" s="52"/>
      <c r="E2" s="52"/>
      <c r="F2" s="52"/>
      <c r="G2" s="52"/>
      <c r="H2" s="52"/>
    </row>
    <row r="3" s="46" customFormat="1" ht="19.15" customHeight="1" spans="1:8">
      <c r="A3" s="53" t="s">
        <v>1</v>
      </c>
      <c r="F3" s="54"/>
      <c r="G3" s="55"/>
      <c r="H3" s="56" t="s">
        <v>2</v>
      </c>
    </row>
    <row r="4" s="47" customFormat="1" ht="19.15" customHeight="1" spans="1:8">
      <c r="A4" s="46"/>
      <c r="B4" s="46"/>
      <c r="D4" s="57"/>
      <c r="F4" s="49"/>
      <c r="G4" s="49"/>
      <c r="H4" s="49"/>
    </row>
    <row r="5" s="46" customFormat="1" ht="19.15" customHeight="1" spans="1:8">
      <c r="A5" s="58" t="s">
        <v>3</v>
      </c>
      <c r="B5" s="58"/>
      <c r="C5" s="59"/>
      <c r="D5" s="60"/>
      <c r="E5" s="59"/>
      <c r="F5" s="61" t="s">
        <v>4</v>
      </c>
      <c r="G5" s="62"/>
      <c r="H5" s="61" t="s">
        <v>5</v>
      </c>
    </row>
    <row r="6" s="47" customFormat="1" ht="19.15" customHeight="1" spans="1:8">
      <c r="A6" s="59"/>
      <c r="B6" s="59"/>
      <c r="C6" s="57"/>
      <c r="D6" s="57"/>
      <c r="E6" s="57"/>
      <c r="F6" s="63"/>
      <c r="G6" s="63"/>
      <c r="H6" s="63"/>
    </row>
    <row r="7" s="47" customFormat="1" ht="19.15" customHeight="1" spans="1:8">
      <c r="A7" s="46" t="s">
        <v>6</v>
      </c>
      <c r="B7" s="46"/>
      <c r="D7" s="57"/>
      <c r="F7" s="49"/>
      <c r="G7" s="49"/>
      <c r="H7" s="49"/>
    </row>
    <row r="8" s="47" customFormat="1" ht="19.15" customHeight="1" spans="1:9">
      <c r="A8" s="46"/>
      <c r="B8" s="46" t="s">
        <v>7</v>
      </c>
      <c r="D8" s="64"/>
      <c r="F8" s="65">
        <v>10204956.73</v>
      </c>
      <c r="G8" s="65"/>
      <c r="H8" s="65">
        <v>14925401.29</v>
      </c>
      <c r="I8" s="79"/>
    </row>
    <row r="9" s="47" customFormat="1" ht="19.15" customHeight="1" spans="1:9">
      <c r="A9" s="46"/>
      <c r="B9" s="46" t="s">
        <v>8</v>
      </c>
      <c r="D9" s="64"/>
      <c r="F9" s="66">
        <v>0</v>
      </c>
      <c r="G9" s="65"/>
      <c r="H9" s="66">
        <v>0</v>
      </c>
      <c r="I9" s="80"/>
    </row>
    <row r="10" s="47" customFormat="1" ht="19.15" customHeight="1" spans="1:9">
      <c r="A10" s="46"/>
      <c r="B10" s="46" t="s">
        <v>9</v>
      </c>
      <c r="D10" s="57"/>
      <c r="F10" s="66"/>
      <c r="G10" s="65"/>
      <c r="H10" s="66">
        <v>0</v>
      </c>
      <c r="I10" s="80"/>
    </row>
    <row r="11" s="47" customFormat="1" ht="19.15" customHeight="1" spans="1:8">
      <c r="A11" s="46"/>
      <c r="B11" s="46" t="s">
        <v>10</v>
      </c>
      <c r="D11" s="64"/>
      <c r="F11" s="65">
        <v>226800</v>
      </c>
      <c r="G11" s="65"/>
      <c r="H11" s="65">
        <v>396922</v>
      </c>
    </row>
    <row r="12" s="47" customFormat="1" ht="19.15" customHeight="1" spans="1:8">
      <c r="A12" s="46"/>
      <c r="B12" s="46" t="s">
        <v>11</v>
      </c>
      <c r="D12" s="64"/>
      <c r="F12" s="65">
        <v>71739.88</v>
      </c>
      <c r="G12" s="65"/>
      <c r="H12" s="65">
        <v>74064.24</v>
      </c>
    </row>
    <row r="13" s="47" customFormat="1" ht="19.15" customHeight="1" spans="1:8">
      <c r="A13" s="46"/>
      <c r="B13" s="46" t="s">
        <v>12</v>
      </c>
      <c r="D13" s="64"/>
      <c r="F13" s="66">
        <v>35881.7</v>
      </c>
      <c r="G13" s="65"/>
      <c r="H13" s="65">
        <v>190714.81</v>
      </c>
    </row>
    <row r="14" s="47" customFormat="1" ht="19.15" customHeight="1" spans="1:10">
      <c r="A14" s="46"/>
      <c r="B14" s="46" t="s">
        <v>13</v>
      </c>
      <c r="D14" s="64"/>
      <c r="F14" s="66">
        <v>390058.62</v>
      </c>
      <c r="G14" s="65"/>
      <c r="H14" s="65">
        <v>971113.5</v>
      </c>
      <c r="I14" s="81"/>
      <c r="J14" s="82"/>
    </row>
    <row r="15" s="47" customFormat="1" ht="19.15" customHeight="1" spans="1:12">
      <c r="A15" s="46"/>
      <c r="B15" s="46" t="s">
        <v>14</v>
      </c>
      <c r="D15" s="57"/>
      <c r="F15" s="66"/>
      <c r="G15" s="67"/>
      <c r="H15" s="66">
        <v>0</v>
      </c>
      <c r="I15" s="67"/>
      <c r="J15" s="49"/>
      <c r="K15" s="83"/>
      <c r="L15" s="79"/>
    </row>
    <row r="16" s="47" customFormat="1" ht="19.15" customHeight="1" spans="1:8">
      <c r="A16" s="46"/>
      <c r="B16" s="46" t="s">
        <v>15</v>
      </c>
      <c r="D16" s="57"/>
      <c r="F16" s="66">
        <v>0</v>
      </c>
      <c r="G16" s="65"/>
      <c r="H16" s="66">
        <v>0</v>
      </c>
    </row>
    <row r="17" s="47" customFormat="1" ht="19.15" customHeight="1" spans="1:8">
      <c r="A17" s="46"/>
      <c r="B17" s="46" t="s">
        <v>16</v>
      </c>
      <c r="D17" s="64"/>
      <c r="F17" s="66">
        <v>0</v>
      </c>
      <c r="G17" s="65"/>
      <c r="H17" s="66"/>
    </row>
    <row r="18" s="47" customFormat="1" ht="19.15" customHeight="1" spans="1:8">
      <c r="A18" s="68" t="s">
        <v>17</v>
      </c>
      <c r="B18" s="46"/>
      <c r="D18" s="57"/>
      <c r="F18" s="69">
        <f>F8+F11+F12+F13+F14+F15+F16+F17</f>
        <v>10929436.93</v>
      </c>
      <c r="G18" s="65"/>
      <c r="H18" s="69">
        <f>SUM(H8:H17)</f>
        <v>16558215.84</v>
      </c>
    </row>
    <row r="19" s="47" customFormat="1" ht="19.15" customHeight="1" spans="1:8">
      <c r="A19" s="46"/>
      <c r="B19" s="46"/>
      <c r="D19" s="57"/>
      <c r="F19" s="65"/>
      <c r="G19" s="65"/>
      <c r="H19" s="65"/>
    </row>
    <row r="20" s="47" customFormat="1" ht="19.15" customHeight="1" spans="1:8">
      <c r="A20" s="46" t="s">
        <v>18</v>
      </c>
      <c r="B20" s="46"/>
      <c r="D20" s="57"/>
      <c r="F20" s="65"/>
      <c r="G20" s="65"/>
      <c r="H20" s="65"/>
    </row>
    <row r="21" s="47" customFormat="1" ht="19.15" customHeight="1" spans="1:8">
      <c r="A21" s="46"/>
      <c r="B21" s="46" t="s">
        <v>19</v>
      </c>
      <c r="D21" s="57"/>
      <c r="F21" s="66"/>
      <c r="G21" s="65"/>
      <c r="H21" s="66">
        <v>0</v>
      </c>
    </row>
    <row r="22" s="47" customFormat="1" ht="19.15" customHeight="1" spans="1:8">
      <c r="A22" s="46"/>
      <c r="B22" s="46" t="s">
        <v>20</v>
      </c>
      <c r="D22" s="57"/>
      <c r="F22" s="66"/>
      <c r="G22" s="65"/>
      <c r="H22" s="66">
        <v>0</v>
      </c>
    </row>
    <row r="23" s="47" customFormat="1" ht="19.15" customHeight="1" spans="1:8">
      <c r="A23" s="46"/>
      <c r="B23" s="46" t="s">
        <v>21</v>
      </c>
      <c r="D23" s="57"/>
      <c r="F23" s="66"/>
      <c r="G23" s="65"/>
      <c r="H23" s="66">
        <v>0</v>
      </c>
    </row>
    <row r="24" s="47" customFormat="1" ht="19.15" customHeight="1" spans="1:8">
      <c r="A24" s="46"/>
      <c r="B24" s="46" t="s">
        <v>22</v>
      </c>
      <c r="D24" s="57"/>
      <c r="F24" s="66"/>
      <c r="G24" s="65"/>
      <c r="H24" s="66">
        <v>0</v>
      </c>
    </row>
    <row r="25" s="47" customFormat="1" ht="19.15" customHeight="1" spans="1:8">
      <c r="A25" s="46"/>
      <c r="B25" s="46" t="s">
        <v>23</v>
      </c>
      <c r="D25" s="57"/>
      <c r="F25" s="66"/>
      <c r="G25" s="65"/>
      <c r="H25" s="66">
        <v>0</v>
      </c>
    </row>
    <row r="26" s="47" customFormat="1" ht="19.15" customHeight="1" spans="1:8">
      <c r="A26" s="46"/>
      <c r="B26" s="46" t="s">
        <v>24</v>
      </c>
      <c r="D26" s="64"/>
      <c r="F26" s="65">
        <v>6537546.15</v>
      </c>
      <c r="G26" s="65"/>
      <c r="H26" s="65">
        <v>7938555.98</v>
      </c>
    </row>
    <row r="27" s="47" customFormat="1" ht="19.15" customHeight="1" spans="1:8">
      <c r="A27" s="46"/>
      <c r="B27" s="46" t="s">
        <v>25</v>
      </c>
      <c r="D27" s="57"/>
      <c r="F27" s="66"/>
      <c r="G27" s="65"/>
      <c r="H27" s="66">
        <v>0</v>
      </c>
    </row>
    <row r="28" s="47" customFormat="1" ht="19.15" customHeight="1" spans="1:10">
      <c r="A28" s="46"/>
      <c r="B28" s="46" t="s">
        <v>26</v>
      </c>
      <c r="D28" s="64"/>
      <c r="F28" s="65">
        <v>35010</v>
      </c>
      <c r="G28" s="67"/>
      <c r="H28" s="65">
        <v>1124635.78</v>
      </c>
      <c r="I28" s="67"/>
      <c r="J28" s="49"/>
    </row>
    <row r="29" s="47" customFormat="1" ht="19.15" customHeight="1" spans="1:10">
      <c r="A29" s="46"/>
      <c r="B29" s="46" t="s">
        <v>27</v>
      </c>
      <c r="D29" s="57"/>
      <c r="F29" s="66"/>
      <c r="G29" s="67"/>
      <c r="H29" s="66">
        <v>0</v>
      </c>
      <c r="I29" s="67"/>
      <c r="J29" s="49"/>
    </row>
    <row r="30" s="47" customFormat="1" ht="19.15" customHeight="1" spans="1:8">
      <c r="A30" s="46"/>
      <c r="B30" s="46" t="s">
        <v>28</v>
      </c>
      <c r="D30" s="57"/>
      <c r="F30" s="66"/>
      <c r="G30" s="65"/>
      <c r="H30" s="66">
        <v>0</v>
      </c>
    </row>
    <row r="31" s="47" customFormat="1" ht="19.15" customHeight="1" spans="1:8">
      <c r="A31" s="46"/>
      <c r="B31" s="46" t="s">
        <v>29</v>
      </c>
      <c r="D31" s="57"/>
      <c r="F31" s="66"/>
      <c r="G31" s="65"/>
      <c r="H31" s="66">
        <v>0</v>
      </c>
    </row>
    <row r="32" s="47" customFormat="1" ht="19.15" customHeight="1" spans="1:8">
      <c r="A32" s="46"/>
      <c r="B32" s="46" t="s">
        <v>30</v>
      </c>
      <c r="D32" s="57"/>
      <c r="F32" s="66"/>
      <c r="G32" s="65"/>
      <c r="H32" s="66">
        <v>0</v>
      </c>
    </row>
    <row r="33" s="47" customFormat="1" ht="19.15" customHeight="1" spans="1:8">
      <c r="A33" s="46"/>
      <c r="B33" s="46" t="s">
        <v>31</v>
      </c>
      <c r="D33" s="64"/>
      <c r="F33" s="65">
        <v>912181.74</v>
      </c>
      <c r="G33" s="65"/>
      <c r="H33" s="65">
        <v>1281137.34</v>
      </c>
    </row>
    <row r="34" s="47" customFormat="1" ht="19.15" customHeight="1" spans="1:8">
      <c r="A34" s="46"/>
      <c r="B34" s="46" t="s">
        <v>32</v>
      </c>
      <c r="D34" s="64"/>
      <c r="F34" s="66"/>
      <c r="G34" s="65"/>
      <c r="H34" s="66">
        <v>0</v>
      </c>
    </row>
    <row r="35" s="47" customFormat="1" ht="19.15" customHeight="1" spans="1:8">
      <c r="A35" s="46"/>
      <c r="B35" s="46" t="s">
        <v>33</v>
      </c>
      <c r="D35" s="57"/>
      <c r="F35" s="66"/>
      <c r="G35" s="65"/>
      <c r="H35" s="66">
        <v>0</v>
      </c>
    </row>
    <row r="36" s="47" customFormat="1" ht="19.15" customHeight="1" spans="1:8">
      <c r="A36" s="68" t="s">
        <v>34</v>
      </c>
      <c r="B36" s="46"/>
      <c r="D36" s="57"/>
      <c r="F36" s="69">
        <f>SUM(F21:F35)</f>
        <v>7484737.89</v>
      </c>
      <c r="G36" s="65"/>
      <c r="H36" s="69">
        <f>SUM(H21:H35)</f>
        <v>10344329.1</v>
      </c>
    </row>
    <row r="37" s="47" customFormat="1" ht="19.15" customHeight="1" spans="1:8">
      <c r="A37" s="46"/>
      <c r="B37" s="46"/>
      <c r="D37" s="57"/>
      <c r="F37" s="65"/>
      <c r="G37" s="65"/>
      <c r="H37" s="65"/>
    </row>
    <row r="38" s="47" customFormat="1" ht="19.15" customHeight="1" spans="1:10">
      <c r="A38" s="68" t="s">
        <v>35</v>
      </c>
      <c r="B38" s="46"/>
      <c r="D38" s="57"/>
      <c r="F38" s="70">
        <f>F18+F36</f>
        <v>18414174.82</v>
      </c>
      <c r="G38" s="65"/>
      <c r="H38" s="70">
        <f>H18+H36</f>
        <v>26902544.94</v>
      </c>
      <c r="I38" s="66"/>
      <c r="J38" s="66"/>
    </row>
    <row r="39" s="47" customFormat="1" ht="19.15" customHeight="1" spans="1:8">
      <c r="A39" s="71"/>
      <c r="B39" s="71"/>
      <c r="C39" s="72"/>
      <c r="D39" s="73"/>
      <c r="E39" s="73"/>
      <c r="F39" s="74"/>
      <c r="G39" s="74"/>
      <c r="H39" s="75"/>
    </row>
    <row r="40" s="46" customFormat="1" ht="19.15" customHeight="1" spans="4:8">
      <c r="D40" s="59"/>
      <c r="E40" s="59"/>
      <c r="F40" s="62"/>
      <c r="G40" s="62"/>
      <c r="H40" s="55"/>
    </row>
    <row r="41" s="47" customFormat="1" ht="19.15" customHeight="1" spans="1:8">
      <c r="A41" s="46"/>
      <c r="B41" s="46"/>
      <c r="D41" s="57"/>
      <c r="E41" s="57"/>
      <c r="F41" s="63"/>
      <c r="G41" s="63"/>
      <c r="H41" s="49"/>
    </row>
    <row r="42" s="46" customFormat="1" ht="19.15" customHeight="1" spans="4:8">
      <c r="D42" s="59"/>
      <c r="E42" s="59"/>
      <c r="F42" s="62"/>
      <c r="G42" s="62"/>
      <c r="H42" s="55"/>
    </row>
    <row r="43" s="44" customFormat="1" ht="27" customHeight="1" spans="1:8">
      <c r="A43" s="50" t="s">
        <v>36</v>
      </c>
      <c r="B43" s="50"/>
      <c r="C43" s="50"/>
      <c r="D43" s="50"/>
      <c r="E43" s="50"/>
      <c r="F43" s="50"/>
      <c r="G43" s="50"/>
      <c r="H43" s="50"/>
    </row>
    <row r="44" s="45" customFormat="1" ht="15.65" customHeight="1" spans="1:8">
      <c r="A44" s="76">
        <v>43830</v>
      </c>
      <c r="B44" s="76"/>
      <c r="C44" s="76"/>
      <c r="D44" s="76"/>
      <c r="E44" s="76"/>
      <c r="F44" s="76"/>
      <c r="G44" s="76"/>
      <c r="H44" s="76"/>
    </row>
    <row r="45" s="46" customFormat="1" customHeight="1" spans="1:8">
      <c r="A45" s="53" t="s">
        <v>1</v>
      </c>
      <c r="D45" s="59"/>
      <c r="F45" s="55"/>
      <c r="G45" s="55"/>
      <c r="H45" s="77" t="s">
        <v>2</v>
      </c>
    </row>
    <row r="46" s="47" customFormat="1" customHeight="1" spans="1:8">
      <c r="A46" s="46"/>
      <c r="B46" s="46"/>
      <c r="D46" s="57"/>
      <c r="F46" s="49"/>
      <c r="G46" s="49"/>
      <c r="H46" s="49"/>
    </row>
    <row r="47" s="46" customFormat="1" customHeight="1" spans="1:8">
      <c r="A47" s="58" t="s">
        <v>37</v>
      </c>
      <c r="B47" s="58"/>
      <c r="C47" s="59"/>
      <c r="D47" s="60"/>
      <c r="E47" s="59"/>
      <c r="F47" s="61" t="s">
        <v>4</v>
      </c>
      <c r="G47" s="62"/>
      <c r="H47" s="61" t="s">
        <v>5</v>
      </c>
    </row>
    <row r="48" s="47" customFormat="1" customHeight="1" spans="1:8">
      <c r="A48" s="59"/>
      <c r="B48" s="59"/>
      <c r="C48" s="57"/>
      <c r="D48" s="57"/>
      <c r="E48" s="57"/>
      <c r="F48" s="63"/>
      <c r="G48" s="63"/>
      <c r="H48" s="63"/>
    </row>
    <row r="49" s="47" customFormat="1" customHeight="1" spans="1:8">
      <c r="A49" s="46" t="s">
        <v>38</v>
      </c>
      <c r="B49" s="46"/>
      <c r="D49" s="57"/>
      <c r="F49" s="65"/>
      <c r="G49" s="65"/>
      <c r="H49" s="65"/>
    </row>
    <row r="50" s="47" customFormat="1" customHeight="1" spans="1:8">
      <c r="A50" s="46"/>
      <c r="B50" s="46" t="s">
        <v>39</v>
      </c>
      <c r="D50" s="57"/>
      <c r="F50" s="66"/>
      <c r="G50" s="65"/>
      <c r="H50" s="66">
        <v>0</v>
      </c>
    </row>
    <row r="51" s="47" customFormat="1" customHeight="1" spans="1:9">
      <c r="A51" s="46"/>
      <c r="B51" s="46" t="s">
        <v>40</v>
      </c>
      <c r="D51" s="57"/>
      <c r="F51" s="66"/>
      <c r="G51" s="65"/>
      <c r="H51" s="66">
        <v>0</v>
      </c>
      <c r="I51" s="80"/>
    </row>
    <row r="52" s="47" customFormat="1" customHeight="1" spans="1:9">
      <c r="A52" s="46"/>
      <c r="B52" s="46" t="s">
        <v>41</v>
      </c>
      <c r="D52" s="57"/>
      <c r="F52" s="66"/>
      <c r="G52" s="65"/>
      <c r="H52" s="66">
        <v>0</v>
      </c>
      <c r="I52" s="80"/>
    </row>
    <row r="53" s="47" customFormat="1" customHeight="1" spans="1:8">
      <c r="A53" s="46"/>
      <c r="B53" s="46" t="s">
        <v>42</v>
      </c>
      <c r="D53" s="64"/>
      <c r="F53" s="66">
        <v>67761.79</v>
      </c>
      <c r="G53" s="65"/>
      <c r="H53" s="66">
        <v>192139.08</v>
      </c>
    </row>
    <row r="54" s="47" customFormat="1" customHeight="1" spans="1:8">
      <c r="A54" s="46"/>
      <c r="B54" s="46" t="s">
        <v>43</v>
      </c>
      <c r="D54" s="64"/>
      <c r="F54" s="66">
        <v>326088.6</v>
      </c>
      <c r="G54" s="65"/>
      <c r="H54" s="66">
        <v>272145.79</v>
      </c>
    </row>
    <row r="55" s="47" customFormat="1" customHeight="1" spans="1:8">
      <c r="A55" s="46"/>
      <c r="B55" s="46" t="s">
        <v>44</v>
      </c>
      <c r="D55" s="64"/>
      <c r="F55" s="66"/>
      <c r="G55" s="65"/>
      <c r="H55" s="66">
        <v>0</v>
      </c>
    </row>
    <row r="56" s="47" customFormat="1" customHeight="1" spans="1:8">
      <c r="A56" s="46"/>
      <c r="B56" s="46" t="s">
        <v>45</v>
      </c>
      <c r="D56" s="64"/>
      <c r="F56" s="66">
        <v>22830.96</v>
      </c>
      <c r="G56" s="65"/>
      <c r="H56" s="66">
        <v>31180.4</v>
      </c>
    </row>
    <row r="57" s="47" customFormat="1" customHeight="1" spans="1:8">
      <c r="A57" s="46"/>
      <c r="B57" s="46" t="s">
        <v>46</v>
      </c>
      <c r="D57" s="64"/>
      <c r="F57" s="66"/>
      <c r="G57" s="65"/>
      <c r="H57" s="66">
        <v>0</v>
      </c>
    </row>
    <row r="58" s="47" customFormat="1" customHeight="1" spans="1:8">
      <c r="A58" s="46"/>
      <c r="B58" s="46" t="s">
        <v>47</v>
      </c>
      <c r="D58" s="64"/>
      <c r="F58" s="66">
        <v>104961.4</v>
      </c>
      <c r="G58" s="65"/>
      <c r="H58" s="66">
        <v>87714.31</v>
      </c>
    </row>
    <row r="59" s="47" customFormat="1" customHeight="1" spans="1:10">
      <c r="A59" s="46"/>
      <c r="B59" s="46" t="s">
        <v>48</v>
      </c>
      <c r="D59" s="57"/>
      <c r="F59" s="66"/>
      <c r="G59" s="78"/>
      <c r="H59" s="66">
        <v>0</v>
      </c>
      <c r="I59" s="84"/>
      <c r="J59" s="85"/>
    </row>
    <row r="60" s="47" customFormat="1" customHeight="1" spans="1:8">
      <c r="A60" s="46"/>
      <c r="B60" s="46" t="s">
        <v>49</v>
      </c>
      <c r="D60" s="57"/>
      <c r="F60" s="66"/>
      <c r="G60" s="65"/>
      <c r="H60" s="66">
        <v>0</v>
      </c>
    </row>
    <row r="61" s="47" customFormat="1" customHeight="1" spans="1:8">
      <c r="A61" s="46"/>
      <c r="B61" s="46" t="s">
        <v>50</v>
      </c>
      <c r="D61" s="57"/>
      <c r="F61" s="66"/>
      <c r="G61" s="65"/>
      <c r="H61" s="66">
        <v>0</v>
      </c>
    </row>
    <row r="62" s="47" customFormat="1" customHeight="1" spans="1:8">
      <c r="A62" s="68" t="s">
        <v>51</v>
      </c>
      <c r="B62" s="46"/>
      <c r="D62" s="57"/>
      <c r="F62" s="69">
        <f>F53+F54+F56+F58+F57</f>
        <v>521642.75</v>
      </c>
      <c r="G62" s="65"/>
      <c r="H62" s="69">
        <f>H53+H54+H56+H58</f>
        <v>583179.58</v>
      </c>
    </row>
    <row r="63" s="47" customFormat="1" customHeight="1" spans="1:8">
      <c r="A63" s="46"/>
      <c r="B63" s="46"/>
      <c r="D63" s="57"/>
      <c r="F63" s="65"/>
      <c r="G63" s="65"/>
      <c r="H63" s="65"/>
    </row>
    <row r="64" s="47" customFormat="1" customHeight="1" spans="1:8">
      <c r="A64" s="46" t="s">
        <v>52</v>
      </c>
      <c r="B64" s="46"/>
      <c r="D64" s="57"/>
      <c r="F64" s="65"/>
      <c r="G64" s="65"/>
      <c r="H64" s="65"/>
    </row>
    <row r="65" s="47" customFormat="1" customHeight="1" spans="1:8">
      <c r="A65" s="46"/>
      <c r="B65" s="46" t="s">
        <v>53</v>
      </c>
      <c r="D65" s="64"/>
      <c r="F65" s="66">
        <f>SUM(J66)</f>
        <v>0</v>
      </c>
      <c r="G65" s="65"/>
      <c r="H65" s="66">
        <v>0</v>
      </c>
    </row>
    <row r="66" s="47" customFormat="1" customHeight="1" spans="1:8">
      <c r="A66" s="46"/>
      <c r="B66" s="46" t="s">
        <v>54</v>
      </c>
      <c r="D66" s="57"/>
      <c r="F66" s="66">
        <v>0</v>
      </c>
      <c r="G66" s="65"/>
      <c r="H66" s="66">
        <v>0</v>
      </c>
    </row>
    <row r="67" s="47" customFormat="1" customHeight="1" spans="1:8">
      <c r="A67" s="46"/>
      <c r="B67" s="86" t="s">
        <v>55</v>
      </c>
      <c r="F67" s="66">
        <v>0</v>
      </c>
      <c r="G67" s="67"/>
      <c r="H67" s="66">
        <v>0</v>
      </c>
    </row>
    <row r="68" s="47" customFormat="1" customHeight="1" spans="1:8">
      <c r="A68" s="46"/>
      <c r="B68" s="87" t="s">
        <v>56</v>
      </c>
      <c r="F68" s="66">
        <v>0</v>
      </c>
      <c r="G68" s="67"/>
      <c r="H68" s="66">
        <v>0</v>
      </c>
    </row>
    <row r="69" s="47" customFormat="1" customHeight="1" spans="1:8">
      <c r="A69" s="46"/>
      <c r="B69" s="46" t="s">
        <v>57</v>
      </c>
      <c r="D69" s="57"/>
      <c r="F69" s="66">
        <v>0</v>
      </c>
      <c r="G69" s="65"/>
      <c r="H69" s="66">
        <v>0</v>
      </c>
    </row>
    <row r="70" s="47" customFormat="1" customHeight="1" spans="1:8">
      <c r="A70" s="46"/>
      <c r="B70" s="46" t="s">
        <v>58</v>
      </c>
      <c r="D70" s="57"/>
      <c r="F70" s="66">
        <v>0</v>
      </c>
      <c r="G70" s="65"/>
      <c r="H70" s="66">
        <v>0</v>
      </c>
    </row>
    <row r="71" s="47" customFormat="1" customHeight="1" spans="1:8">
      <c r="A71" s="46"/>
      <c r="B71" s="46" t="s">
        <v>59</v>
      </c>
      <c r="D71" s="57"/>
      <c r="F71" s="66">
        <v>0</v>
      </c>
      <c r="G71" s="65"/>
      <c r="H71" s="66">
        <v>0</v>
      </c>
    </row>
    <row r="72" s="47" customFormat="1" customHeight="1" spans="1:8">
      <c r="A72" s="46"/>
      <c r="B72" s="46" t="s">
        <v>60</v>
      </c>
      <c r="D72" s="57"/>
      <c r="F72" s="66">
        <v>0</v>
      </c>
      <c r="G72" s="67"/>
      <c r="H72" s="66">
        <v>0</v>
      </c>
    </row>
    <row r="73" s="47" customFormat="1" customHeight="1" spans="1:8">
      <c r="A73" s="46"/>
      <c r="B73" s="46" t="s">
        <v>61</v>
      </c>
      <c r="D73" s="57"/>
      <c r="F73" s="66">
        <v>0</v>
      </c>
      <c r="G73" s="65"/>
      <c r="H73" s="66">
        <v>0</v>
      </c>
    </row>
    <row r="74" s="47" customFormat="1" customHeight="1" spans="1:8">
      <c r="A74" s="46"/>
      <c r="B74" s="46" t="s">
        <v>62</v>
      </c>
      <c r="D74" s="57"/>
      <c r="F74" s="66">
        <v>0</v>
      </c>
      <c r="G74" s="65"/>
      <c r="H74" s="66">
        <v>0</v>
      </c>
    </row>
    <row r="75" s="47" customFormat="1" customHeight="1" spans="1:8">
      <c r="A75" s="68" t="s">
        <v>63</v>
      </c>
      <c r="B75" s="46"/>
      <c r="D75" s="57"/>
      <c r="F75" s="88">
        <v>0</v>
      </c>
      <c r="G75" s="65"/>
      <c r="H75" s="88">
        <v>0</v>
      </c>
    </row>
    <row r="76" s="47" customFormat="1" customHeight="1" spans="1:8">
      <c r="A76" s="68" t="s">
        <v>64</v>
      </c>
      <c r="B76" s="46"/>
      <c r="D76" s="57"/>
      <c r="F76" s="89">
        <f>SUM(F75,F62)</f>
        <v>521642.75</v>
      </c>
      <c r="G76" s="65"/>
      <c r="H76" s="70">
        <f>SUM(H75,H62)</f>
        <v>583179.58</v>
      </c>
    </row>
    <row r="77" s="47" customFormat="1" customHeight="1" spans="1:8">
      <c r="A77" s="46"/>
      <c r="B77" s="46"/>
      <c r="D77" s="57"/>
      <c r="F77" s="65"/>
      <c r="G77" s="65"/>
      <c r="H77" s="65"/>
    </row>
    <row r="78" s="47" customFormat="1" customHeight="1" spans="1:8">
      <c r="A78" s="46" t="s">
        <v>65</v>
      </c>
      <c r="B78" s="46"/>
      <c r="D78" s="57"/>
      <c r="F78" s="66"/>
      <c r="G78" s="65"/>
      <c r="H78" s="65"/>
    </row>
    <row r="79" s="47" customFormat="1" customHeight="1" spans="1:8">
      <c r="A79" s="46"/>
      <c r="B79" s="46" t="s">
        <v>66</v>
      </c>
      <c r="D79" s="64"/>
      <c r="F79" s="66">
        <v>1000000</v>
      </c>
      <c r="G79" s="65"/>
      <c r="H79" s="66">
        <v>1000000</v>
      </c>
    </row>
    <row r="80" s="47" customFormat="1" customHeight="1" spans="1:8">
      <c r="A80" s="46"/>
      <c r="B80" s="46" t="s">
        <v>67</v>
      </c>
      <c r="D80" s="64"/>
      <c r="F80" s="66"/>
      <c r="G80" s="65"/>
      <c r="H80" s="66"/>
    </row>
    <row r="81" s="47" customFormat="1" customHeight="1" spans="1:8">
      <c r="A81" s="46"/>
      <c r="B81" s="86" t="s">
        <v>55</v>
      </c>
      <c r="F81" s="66"/>
      <c r="G81" s="67"/>
      <c r="H81" s="66"/>
    </row>
    <row r="82" s="47" customFormat="1" customHeight="1" spans="1:8">
      <c r="A82" s="46"/>
      <c r="B82" s="87" t="s">
        <v>56</v>
      </c>
      <c r="F82" s="66"/>
      <c r="G82" s="67"/>
      <c r="H82" s="66"/>
    </row>
    <row r="83" s="47" customFormat="1" customHeight="1" spans="1:8">
      <c r="A83" s="46"/>
      <c r="B83" s="46" t="s">
        <v>68</v>
      </c>
      <c r="D83" s="64"/>
      <c r="F83" s="66">
        <v>315974.4</v>
      </c>
      <c r="G83" s="65"/>
      <c r="H83" s="66">
        <v>245974.4</v>
      </c>
    </row>
    <row r="84" s="47" customFormat="1" customHeight="1" spans="1:8">
      <c r="A84" s="46"/>
      <c r="B84" s="46" t="s">
        <v>69</v>
      </c>
      <c r="D84" s="57"/>
      <c r="F84" s="66"/>
      <c r="G84" s="65"/>
      <c r="H84" s="66"/>
    </row>
    <row r="85" s="47" customFormat="1" customHeight="1" spans="1:8">
      <c r="A85" s="46"/>
      <c r="B85" s="46" t="s">
        <v>70</v>
      </c>
      <c r="F85" s="66"/>
      <c r="G85" s="67"/>
      <c r="H85" s="66"/>
    </row>
    <row r="86" s="47" customFormat="1" customHeight="1" spans="1:8">
      <c r="A86" s="46"/>
      <c r="B86" s="46" t="s">
        <v>71</v>
      </c>
      <c r="F86" s="66"/>
      <c r="G86" s="67"/>
      <c r="H86" s="66"/>
    </row>
    <row r="87" s="47" customFormat="1" customHeight="1" spans="1:9">
      <c r="A87" s="46"/>
      <c r="B87" s="46" t="s">
        <v>72</v>
      </c>
      <c r="D87" s="64"/>
      <c r="F87" s="66">
        <v>6297567.8</v>
      </c>
      <c r="G87" s="65"/>
      <c r="H87" s="66">
        <v>6297567.8</v>
      </c>
      <c r="I87" s="91"/>
    </row>
    <row r="88" s="47" customFormat="1" customHeight="1" spans="1:11">
      <c r="A88" s="46"/>
      <c r="B88" s="46" t="s">
        <v>73</v>
      </c>
      <c r="D88" s="64"/>
      <c r="F88" s="66">
        <v>10278989.87</v>
      </c>
      <c r="G88" s="65"/>
      <c r="H88" s="66">
        <v>18775823.16</v>
      </c>
      <c r="J88" s="49"/>
      <c r="K88" s="49"/>
    </row>
    <row r="89" s="47" customFormat="1" customHeight="1" spans="1:8">
      <c r="A89" s="68" t="s">
        <v>74</v>
      </c>
      <c r="B89" s="46"/>
      <c r="D89" s="57"/>
      <c r="F89" s="88">
        <f>F88+F87+F83+F79</f>
        <v>17892532.07</v>
      </c>
      <c r="G89" s="65"/>
      <c r="H89" s="88">
        <f>H88+H87+H83+H79</f>
        <v>26319365.36</v>
      </c>
    </row>
    <row r="90" s="47" customFormat="1" customHeight="1" spans="1:11">
      <c r="A90" s="46"/>
      <c r="B90" s="46"/>
      <c r="D90" s="57"/>
      <c r="F90" s="65"/>
      <c r="G90" s="65"/>
      <c r="H90" s="65"/>
      <c r="I90" s="79"/>
      <c r="J90" s="79"/>
      <c r="K90" s="92"/>
    </row>
    <row r="91" s="47" customFormat="1" customHeight="1" spans="1:11">
      <c r="A91" s="68" t="s">
        <v>75</v>
      </c>
      <c r="B91" s="46"/>
      <c r="D91" s="57"/>
      <c r="F91" s="70">
        <f>F89+F76</f>
        <v>18414174.82</v>
      </c>
      <c r="G91" s="65"/>
      <c r="H91" s="70">
        <f>H89+H76</f>
        <v>26902544.94</v>
      </c>
      <c r="J91" s="79"/>
      <c r="K91" s="93"/>
    </row>
    <row r="92" s="47" customFormat="1" customHeight="1" spans="1:9">
      <c r="A92" s="71"/>
      <c r="B92" s="71"/>
      <c r="C92" s="72"/>
      <c r="D92" s="73"/>
      <c r="E92" s="73"/>
      <c r="F92" s="74"/>
      <c r="G92" s="74"/>
      <c r="H92" s="75"/>
      <c r="I92" s="94"/>
    </row>
    <row r="93" s="47" customFormat="1" customHeight="1" spans="1:8">
      <c r="A93" s="46"/>
      <c r="B93" s="46"/>
      <c r="D93" s="57"/>
      <c r="E93" s="57"/>
      <c r="F93" s="63"/>
      <c r="G93" s="63"/>
      <c r="H93" s="49"/>
    </row>
    <row r="94" s="47" customFormat="1" customHeight="1" spans="1:8">
      <c r="A94" s="46"/>
      <c r="B94" s="46"/>
      <c r="D94" s="57"/>
      <c r="E94" s="57"/>
      <c r="F94" s="63"/>
      <c r="G94" s="63"/>
      <c r="H94" s="49"/>
    </row>
    <row r="95" s="47" customFormat="1" ht="14.15" customHeight="1" spans="1:8">
      <c r="A95" s="46"/>
      <c r="B95" s="46"/>
      <c r="D95" s="57"/>
      <c r="E95" s="57"/>
      <c r="F95" s="63"/>
      <c r="G95" s="63"/>
      <c r="H95" s="49"/>
    </row>
    <row r="96" ht="14.25" spans="1:8">
      <c r="A96" s="46"/>
      <c r="B96" s="46"/>
      <c r="C96" s="47"/>
      <c r="D96" s="57"/>
      <c r="F96" s="90">
        <v>0</v>
      </c>
      <c r="G96" s="90"/>
      <c r="H96" s="90">
        <v>0</v>
      </c>
    </row>
  </sheetData>
  <mergeCells count="6">
    <mergeCell ref="A1:H1"/>
    <mergeCell ref="A2:H2"/>
    <mergeCell ref="A5:B5"/>
    <mergeCell ref="A43:H43"/>
    <mergeCell ref="A44:H44"/>
    <mergeCell ref="A47:B47"/>
  </mergeCells>
  <printOptions horizontalCentered="1"/>
  <pageMargins left="1.18110236220472" right="0.748031496062992" top="0.708661417322835" bottom="0.590551181102362" header="0.511811023622047" footer="0.393700787401575"/>
  <pageSetup paperSize="9" scale="87" fitToHeight="0" orientation="portrait" useFirstPageNumber="1"/>
  <headerFooter alignWithMargins="0">
    <oddFooter>&amp;C&amp;10&amp;P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zoomScale="85" zoomScaleNormal="85" workbookViewId="0">
      <pane ySplit="4" topLeftCell="A5" activePane="bottomLeft" state="frozen"/>
      <selection/>
      <selection pane="bottomLeft" activeCell="I19" sqref="I19"/>
    </sheetView>
  </sheetViews>
  <sheetFormatPr defaultColWidth="9" defaultRowHeight="12.75"/>
  <cols>
    <col min="1" max="1" width="36.5" style="3" customWidth="1"/>
    <col min="2" max="2" width="4.25" style="4" customWidth="1"/>
    <col min="3" max="3" width="22.0833333333333" style="3" customWidth="1"/>
    <col min="4" max="4" width="35.5" style="5" customWidth="1"/>
    <col min="5" max="5" width="4.25" style="4" customWidth="1"/>
    <col min="6" max="6" width="20.5833333333333" style="3" customWidth="1"/>
    <col min="7" max="16384" width="9" style="3"/>
  </cols>
  <sheetData>
    <row r="1" s="1" customFormat="1" spans="2:6">
      <c r="B1" s="6"/>
      <c r="D1" s="7"/>
      <c r="E1" s="6"/>
      <c r="F1" s="8"/>
    </row>
    <row r="2" ht="27.75" customHeight="1" spans="1:6">
      <c r="A2" s="9" t="s">
        <v>76</v>
      </c>
      <c r="B2" s="9"/>
      <c r="C2" s="9"/>
      <c r="D2" s="9"/>
      <c r="E2" s="9"/>
      <c r="F2" s="9"/>
    </row>
    <row r="3" ht="21.75" customHeight="1" spans="1:9">
      <c r="A3" s="10" t="str">
        <f>[1]资产负债表!A3</f>
        <v>编制单位：北京农职资产管理有限公司</v>
      </c>
      <c r="B3" s="11"/>
      <c r="C3" s="12" t="s">
        <v>77</v>
      </c>
      <c r="D3" s="13"/>
      <c r="E3" s="11"/>
      <c r="F3" s="14" t="s">
        <v>2</v>
      </c>
      <c r="G3" s="15"/>
      <c r="H3" s="15"/>
      <c r="I3" s="42"/>
    </row>
    <row r="4" s="2" customFormat="1" ht="21.75" customHeight="1" spans="1:9">
      <c r="A4" s="16" t="s">
        <v>78</v>
      </c>
      <c r="B4" s="16" t="s">
        <v>79</v>
      </c>
      <c r="C4" s="17" t="s">
        <v>80</v>
      </c>
      <c r="D4" s="18" t="s">
        <v>78</v>
      </c>
      <c r="E4" s="19" t="s">
        <v>79</v>
      </c>
      <c r="F4" s="19" t="s">
        <v>80</v>
      </c>
      <c r="G4" s="20"/>
      <c r="H4" s="20"/>
      <c r="I4" s="43"/>
    </row>
    <row r="5" s="2" customFormat="1" ht="21.75" customHeight="1" spans="1:8">
      <c r="A5" s="21" t="s">
        <v>81</v>
      </c>
      <c r="B5" s="22">
        <v>1</v>
      </c>
      <c r="C5" s="23">
        <f>资产负债表!H89</f>
        <v>26319365.36</v>
      </c>
      <c r="D5" s="24" t="s">
        <v>82</v>
      </c>
      <c r="E5" s="22">
        <v>17</v>
      </c>
      <c r="F5" s="25">
        <f>SUM(F6:F17)</f>
        <v>8520910.56</v>
      </c>
      <c r="H5" s="26"/>
    </row>
    <row r="6" s="2" customFormat="1" ht="21.75" customHeight="1" spans="1:6">
      <c r="A6" s="27" t="s">
        <v>83</v>
      </c>
      <c r="B6" s="28">
        <v>2</v>
      </c>
      <c r="C6" s="29">
        <f>SUM(C7:C20)</f>
        <v>94077.27</v>
      </c>
      <c r="D6" s="30" t="s">
        <v>84</v>
      </c>
      <c r="E6" s="28">
        <v>18</v>
      </c>
      <c r="F6" s="31"/>
    </row>
    <row r="7" s="2" customFormat="1" ht="21.75" customHeight="1" spans="1:6">
      <c r="A7" s="32" t="s">
        <v>85</v>
      </c>
      <c r="B7" s="28">
        <v>3</v>
      </c>
      <c r="C7" s="29"/>
      <c r="D7" s="30" t="s">
        <v>86</v>
      </c>
      <c r="E7" s="28">
        <v>19</v>
      </c>
      <c r="F7" s="31"/>
    </row>
    <row r="8" s="2" customFormat="1" ht="21.75" customHeight="1" spans="1:8">
      <c r="A8" s="32" t="s">
        <v>87</v>
      </c>
      <c r="B8" s="28">
        <v>4</v>
      </c>
      <c r="C8" s="29">
        <v>70000</v>
      </c>
      <c r="D8" s="30" t="s">
        <v>88</v>
      </c>
      <c r="E8" s="28">
        <v>20</v>
      </c>
      <c r="F8" s="31"/>
      <c r="H8" s="33"/>
    </row>
    <row r="9" s="2" customFormat="1" ht="21.75" customHeight="1" spans="1:6">
      <c r="A9" s="32" t="s">
        <v>89</v>
      </c>
      <c r="B9" s="28">
        <v>5</v>
      </c>
      <c r="C9" s="29"/>
      <c r="D9" s="30" t="s">
        <v>90</v>
      </c>
      <c r="E9" s="28">
        <v>21</v>
      </c>
      <c r="F9" s="31"/>
    </row>
    <row r="10" s="2" customFormat="1" ht="21.75" customHeight="1" spans="1:6">
      <c r="A10" s="32" t="s">
        <v>91</v>
      </c>
      <c r="B10" s="28">
        <v>6</v>
      </c>
      <c r="C10" s="29"/>
      <c r="D10" s="30" t="s">
        <v>92</v>
      </c>
      <c r="E10" s="28">
        <v>22</v>
      </c>
      <c r="F10" s="31"/>
    </row>
    <row r="11" s="2" customFormat="1" ht="21.75" customHeight="1" spans="1:6">
      <c r="A11" s="32" t="s">
        <v>93</v>
      </c>
      <c r="B11" s="28">
        <v>7</v>
      </c>
      <c r="C11" s="29"/>
      <c r="D11" s="30" t="s">
        <v>94</v>
      </c>
      <c r="E11" s="28">
        <v>23</v>
      </c>
      <c r="F11" s="31"/>
    </row>
    <row r="12" s="2" customFormat="1" ht="21.75" customHeight="1" spans="1:6">
      <c r="A12" s="32" t="s">
        <v>95</v>
      </c>
      <c r="B12" s="28">
        <v>8</v>
      </c>
      <c r="C12" s="29"/>
      <c r="D12" s="30" t="s">
        <v>96</v>
      </c>
      <c r="E12" s="28">
        <v>24</v>
      </c>
      <c r="F12" s="31"/>
    </row>
    <row r="13" s="2" customFormat="1" ht="21.75" customHeight="1" spans="1:6">
      <c r="A13" s="32" t="s">
        <v>97</v>
      </c>
      <c r="B13" s="28">
        <v>9</v>
      </c>
      <c r="C13" s="29"/>
      <c r="D13" s="30" t="s">
        <v>98</v>
      </c>
      <c r="E13" s="28">
        <v>25</v>
      </c>
      <c r="F13" s="31"/>
    </row>
    <row r="14" s="2" customFormat="1" ht="21.75" customHeight="1" spans="1:6">
      <c r="A14" s="32" t="s">
        <v>99</v>
      </c>
      <c r="B14" s="28">
        <v>10</v>
      </c>
      <c r="C14" s="29"/>
      <c r="D14" s="30" t="s">
        <v>100</v>
      </c>
      <c r="E14" s="28">
        <v>26</v>
      </c>
      <c r="F14" s="31">
        <v>1760000</v>
      </c>
    </row>
    <row r="15" s="2" customFormat="1" ht="21.75" customHeight="1" spans="1:6">
      <c r="A15" s="32" t="s">
        <v>101</v>
      </c>
      <c r="B15" s="28">
        <v>11</v>
      </c>
      <c r="C15" s="29"/>
      <c r="D15" s="30" t="s">
        <v>102</v>
      </c>
      <c r="E15" s="28">
        <v>27</v>
      </c>
      <c r="F15" s="31"/>
    </row>
    <row r="16" s="2" customFormat="1" ht="21.75" customHeight="1" spans="1:6">
      <c r="A16" s="32" t="s">
        <v>103</v>
      </c>
      <c r="B16" s="28">
        <v>12</v>
      </c>
      <c r="C16" s="29"/>
      <c r="D16" s="30" t="s">
        <v>104</v>
      </c>
      <c r="E16" s="28">
        <v>28</v>
      </c>
      <c r="F16" s="31"/>
    </row>
    <row r="17" s="2" customFormat="1" ht="21.75" customHeight="1" spans="1:6">
      <c r="A17" s="32" t="s">
        <v>105</v>
      </c>
      <c r="B17" s="28">
        <v>13</v>
      </c>
      <c r="C17" s="29"/>
      <c r="D17" s="30" t="s">
        <v>106</v>
      </c>
      <c r="E17" s="28">
        <v>29</v>
      </c>
      <c r="F17" s="31">
        <v>6760910.56</v>
      </c>
    </row>
    <row r="18" s="2" customFormat="1" ht="21.75" customHeight="1" spans="1:6">
      <c r="A18" s="32" t="s">
        <v>107</v>
      </c>
      <c r="B18" s="28">
        <v>14</v>
      </c>
      <c r="C18" s="29">
        <v>24077.27</v>
      </c>
      <c r="D18" s="30" t="s">
        <v>108</v>
      </c>
      <c r="E18" s="28">
        <v>30</v>
      </c>
      <c r="F18" s="31">
        <f>C5+C6-F5</f>
        <v>17892532.07</v>
      </c>
    </row>
    <row r="19" s="2" customFormat="1" ht="21.75" customHeight="1" spans="1:6">
      <c r="A19" s="32" t="s">
        <v>109</v>
      </c>
      <c r="B19" s="28">
        <v>15</v>
      </c>
      <c r="C19" s="29"/>
      <c r="D19" s="30" t="s">
        <v>110</v>
      </c>
      <c r="E19" s="28">
        <v>31</v>
      </c>
      <c r="F19" s="31"/>
    </row>
    <row r="20" s="2" customFormat="1" ht="21.75" customHeight="1" spans="1:8">
      <c r="A20" s="34" t="s">
        <v>111</v>
      </c>
      <c r="B20" s="35">
        <v>16</v>
      </c>
      <c r="C20" s="36"/>
      <c r="D20" s="37" t="s">
        <v>112</v>
      </c>
      <c r="E20" s="35">
        <v>32</v>
      </c>
      <c r="F20" s="38">
        <f>F18+F19</f>
        <v>17892532.07</v>
      </c>
      <c r="H20" s="39"/>
    </row>
    <row r="21" ht="20.25" customHeight="1" spans="3:6">
      <c r="C21" s="40"/>
      <c r="D21" s="41"/>
      <c r="F21" s="40"/>
    </row>
  </sheetData>
  <mergeCells count="1">
    <mergeCell ref="A2:F2"/>
  </mergeCells>
  <printOptions horizontalCentered="1"/>
  <pageMargins left="0.700694444444445" right="0.559027777777778" top="0.909027777777778" bottom="0.984027777777778" header="0.511805555555556" footer="0.511805555555556"/>
  <pageSetup paperSize="9" orientation="landscape" horizontalDpi="600"/>
  <headerFooter alignWithMargins="0">
    <oddFooter>&amp;C&amp;10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资产负债表</vt:lpstr>
      <vt:lpstr>国有资产变动情况表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2020-10-26T01:01:00Z</dcterms:created>
  <dcterms:modified xsi:type="dcterms:W3CDTF">2020-10-26T02:26:46Z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